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<sst xmlns="http://schemas.openxmlformats.org/spreadsheetml/2006/main" count="78" uniqueCount="71">
  <si>
    <t>丰泽区2025年度用人单位社会保险补贴拟发放情况表（第二批）</t>
  </si>
  <si>
    <t xml:space="preserve">                                                              单位：元</t>
  </si>
  <si>
    <t>序号</t>
  </si>
  <si>
    <t>单位名称</t>
  </si>
  <si>
    <t>企业类型</t>
  </si>
  <si>
    <t>符合申领社保补贴人数</t>
  </si>
  <si>
    <t>员工姓名</t>
  </si>
  <si>
    <t>补贴开始时间</t>
  </si>
  <si>
    <t>补贴结束时间</t>
  </si>
  <si>
    <t>社保单位部分缴费情况</t>
  </si>
  <si>
    <t>合计缴交金额</t>
  </si>
  <si>
    <t>社保补贴标准</t>
  </si>
  <si>
    <t>合计拟补贴金额</t>
  </si>
  <si>
    <t>基本养老保险费</t>
  </si>
  <si>
    <t>基本医保保险费</t>
  </si>
  <si>
    <t>失业保险费</t>
  </si>
  <si>
    <t>达美乐比萨（厦门）有限公司泉州中骏分公司</t>
  </si>
  <si>
    <t>小微型企业招用毕业年度或离校2年内未就业高校毕业生</t>
  </si>
  <si>
    <t>洪凯毅</t>
  </si>
  <si>
    <t>张雨晴</t>
  </si>
  <si>
    <t>泉州企诚企业管理有限公司</t>
  </si>
  <si>
    <t>陈姣姣</t>
  </si>
  <si>
    <t>泉州市易臻信息科技有限公司</t>
  </si>
  <si>
    <t>苏泽峰</t>
  </si>
  <si>
    <t>詹宇枫</t>
  </si>
  <si>
    <t>泉州贝多立科技有限公司</t>
  </si>
  <si>
    <t>龙迪</t>
  </si>
  <si>
    <t>泉州品木装饰设计工程有限公司</t>
  </si>
  <si>
    <t>用人单位招用就业困难人员</t>
  </si>
  <si>
    <t>傅雪姑</t>
  </si>
  <si>
    <t>泉州艾奇科技有限公司</t>
  </si>
  <si>
    <t>冯毅</t>
  </si>
  <si>
    <t>骆廷廷</t>
  </si>
  <si>
    <t>谢荣彬</t>
  </si>
  <si>
    <t>庄舒婷</t>
  </si>
  <si>
    <t>曹玉莹</t>
  </si>
  <si>
    <t>泉州市以色工业设计有限公司</t>
  </si>
  <si>
    <t>王捷</t>
  </si>
  <si>
    <t>李文佳</t>
  </si>
  <si>
    <t>王璇军</t>
  </si>
  <si>
    <t>陈如萍</t>
  </si>
  <si>
    <t>刘坤</t>
  </si>
  <si>
    <t>雷鸿飞</t>
  </si>
  <si>
    <t>福建天衡联合（泉州）律师事务所</t>
  </si>
  <si>
    <t>陈泽楷</t>
  </si>
  <si>
    <t>刘玉叶</t>
  </si>
  <si>
    <t>颜雨涵</t>
  </si>
  <si>
    <t>陈晨蔚</t>
  </si>
  <si>
    <t>蔡煌烨</t>
  </si>
  <si>
    <t>魏澳昆</t>
  </si>
  <si>
    <t>张帆</t>
  </si>
  <si>
    <t>吕梦</t>
  </si>
  <si>
    <t>陈焕然</t>
  </si>
  <si>
    <t>陈杰鹏</t>
  </si>
  <si>
    <t>吴静玟</t>
  </si>
  <si>
    <t>吴烨妮</t>
  </si>
  <si>
    <t>吴铮</t>
  </si>
  <si>
    <t>吕嘉倩</t>
  </si>
  <si>
    <t>陈柏源</t>
  </si>
  <si>
    <t>陈若桐</t>
  </si>
  <si>
    <t>陈思敏</t>
  </si>
  <si>
    <t>饶姝航</t>
  </si>
  <si>
    <t>尤炜菁</t>
  </si>
  <si>
    <t>陈施莹</t>
  </si>
  <si>
    <t>泉州市术崎体育用品有限公司</t>
  </si>
  <si>
    <t>陈娜彬</t>
  </si>
  <si>
    <t>庄朝杰</t>
  </si>
  <si>
    <t>泉州市尚酷体育用品有限公司</t>
  </si>
  <si>
    <t>李佳昱</t>
  </si>
  <si>
    <t>吴加浜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</si>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</sst>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梦源宋体 CN W1"/>
      <charset val="134"/>
    </font>
    <font>
      <sz val="10"/>
      <color rgb="FF000000"/>
      <name val="梦源宋体 CN W1"/>
      <charset val="134"/>
    </font>
    <font>
      <sz val="10"/>
      <name val="梦源宋体 CN W1"/>
      <charset val="134"/>
    </font>
    <font>
      <sz val="10"/>
      <color theme="1"/>
      <name val="梦源宋体 CN W1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pane ySplit="4" topLeftCell="A5" activePane="bottomLeft" state="frozen"/>
      <selection/>
      <selection pane="bottomLeft" activeCell="T4" sqref="T4"/>
    </sheetView>
  </sheetViews>
  <sheetFormatPr defaultColWidth="9" defaultRowHeight="25" customHeight="1"/>
  <cols>
    <col min="1" max="1" width="5.21666666666667" style="1" customWidth="1"/>
    <col min="2" max="2" width="11.8" style="2" customWidth="1"/>
    <col min="3" max="3" width="14.4083333333333" style="1" customWidth="1"/>
    <col min="4" max="4" width="7.375" style="1" customWidth="1"/>
    <col min="5" max="5" width="7.775" style="1" customWidth="1"/>
    <col min="6" max="6" width="10.2666666666667" style="2" customWidth="1"/>
    <col min="7" max="7" width="10.6833333333333" style="2" customWidth="1"/>
    <col min="8" max="8" width="8" style="1" customWidth="1"/>
    <col min="9" max="9" width="7.96666666666667" style="1" customWidth="1"/>
    <col min="10" max="10" width="7" style="1" customWidth="1"/>
    <col min="11" max="11" width="10.9833333333333" style="1" customWidth="1"/>
    <col min="12" max="12" width="7.38333333333333" style="1" customWidth="1"/>
    <col min="13" max="13" width="12.0666666666667" style="1" customWidth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 t="s">
        <v>11</v>
      </c>
      <c r="M3" s="6" t="s">
        <v>12</v>
      </c>
    </row>
    <row r="4" ht="32" customHeight="1" spans="1:13">
      <c r="A4" s="5"/>
      <c r="B4" s="6"/>
      <c r="C4" s="5"/>
      <c r="D4" s="6"/>
      <c r="E4" s="6"/>
      <c r="F4" s="6"/>
      <c r="G4" s="6"/>
      <c r="H4" s="6" t="s">
        <v>13</v>
      </c>
      <c r="I4" s="6" t="s">
        <v>14</v>
      </c>
      <c r="J4" s="6" t="s">
        <v>15</v>
      </c>
      <c r="K4" s="6"/>
      <c r="L4" s="6"/>
      <c r="M4" s="6"/>
    </row>
    <row r="5" customHeight="1" spans="1:13">
      <c r="A5" s="7">
        <v>1</v>
      </c>
      <c r="B5" s="8" t="s">
        <v>16</v>
      </c>
      <c r="C5" s="8" t="s">
        <v>17</v>
      </c>
      <c r="D5" s="8">
        <v>2</v>
      </c>
      <c r="E5" s="29" t="s">
        <v>18</v>
      </c>
      <c r="F5" s="30">
        <v>45689</v>
      </c>
      <c r="G5" s="31">
        <v>45778</v>
      </c>
      <c r="H5" s="32">
        <v>2587.52</v>
      </c>
      <c r="I5" s="32">
        <v>1329.92</v>
      </c>
      <c r="J5" s="32">
        <v>80.88</v>
      </c>
      <c r="K5" s="6">
        <f>SUM(H5:J5)</f>
        <v>3998.32</v>
      </c>
      <c r="L5" s="41">
        <v>1</v>
      </c>
      <c r="M5" s="8">
        <f>(K5+K6)*L5</f>
        <v>5997.48</v>
      </c>
    </row>
    <row r="6" customHeight="1" spans="1:13">
      <c r="A6" s="9"/>
      <c r="B6" s="10"/>
      <c r="C6" s="10"/>
      <c r="D6" s="10"/>
      <c r="E6" s="29" t="s">
        <v>19</v>
      </c>
      <c r="F6" s="30">
        <v>45748</v>
      </c>
      <c r="G6" s="30">
        <v>45778</v>
      </c>
      <c r="H6" s="32">
        <v>1293.76</v>
      </c>
      <c r="I6" s="32">
        <v>664.96</v>
      </c>
      <c r="J6" s="32">
        <v>40.44</v>
      </c>
      <c r="K6" s="6">
        <f>SUM(H6:J6)</f>
        <v>1999.16</v>
      </c>
      <c r="L6" s="42"/>
      <c r="M6" s="10"/>
    </row>
    <row r="7" ht="35" customHeight="1" spans="1:13">
      <c r="A7" s="11">
        <v>2</v>
      </c>
      <c r="B7" s="12" t="s">
        <v>20</v>
      </c>
      <c r="C7" s="12" t="s">
        <v>17</v>
      </c>
      <c r="D7" s="11">
        <v>1</v>
      </c>
      <c r="E7" s="11" t="s">
        <v>21</v>
      </c>
      <c r="F7" s="33">
        <v>45627</v>
      </c>
      <c r="G7" s="33">
        <v>45809</v>
      </c>
      <c r="H7" s="11">
        <v>4409.28</v>
      </c>
      <c r="I7" s="11">
        <v>2327.36</v>
      </c>
      <c r="J7" s="11">
        <v>137.82</v>
      </c>
      <c r="K7" s="43">
        <f>SUM(H7:J7)</f>
        <v>6874.46</v>
      </c>
      <c r="L7" s="44">
        <v>1</v>
      </c>
      <c r="M7" s="43">
        <f>K7*L7</f>
        <v>6874.46</v>
      </c>
    </row>
    <row r="8" customHeight="1" spans="1:13">
      <c r="A8" s="13">
        <v>3</v>
      </c>
      <c r="B8" s="14" t="s">
        <v>22</v>
      </c>
      <c r="C8" s="14" t="s">
        <v>17</v>
      </c>
      <c r="D8" s="13">
        <v>2</v>
      </c>
      <c r="E8" s="6" t="s">
        <v>23</v>
      </c>
      <c r="F8" s="34">
        <v>45689</v>
      </c>
      <c r="G8" s="34">
        <v>45809</v>
      </c>
      <c r="H8" s="6">
        <v>3234.4</v>
      </c>
      <c r="I8" s="6">
        <v>1662.4</v>
      </c>
      <c r="J8" s="6">
        <v>101.1</v>
      </c>
      <c r="K8" s="36">
        <f t="shared" ref="K8:K22" si="0">SUM(H8:J8)</f>
        <v>4997.9</v>
      </c>
      <c r="L8" s="41">
        <v>1</v>
      </c>
      <c r="M8" s="46">
        <f>(K8+K9)*100%</f>
        <v>9995.8</v>
      </c>
    </row>
    <row r="9" customHeight="1" spans="1:13">
      <c r="A9" s="15"/>
      <c r="B9" s="16"/>
      <c r="C9" s="16"/>
      <c r="D9" s="15"/>
      <c r="E9" s="11" t="s">
        <v>24</v>
      </c>
      <c r="F9" s="34">
        <v>45689</v>
      </c>
      <c r="G9" s="34">
        <v>45809</v>
      </c>
      <c r="H9" s="11">
        <v>3234.4</v>
      </c>
      <c r="I9" s="11">
        <v>1662.4</v>
      </c>
      <c r="J9" s="11">
        <v>101.1</v>
      </c>
      <c r="K9" s="43">
        <f t="shared" si="0"/>
        <v>4997.9</v>
      </c>
      <c r="L9" s="45"/>
      <c r="M9" s="47"/>
    </row>
    <row r="10" ht="31" customHeight="1" spans="1:13">
      <c r="A10" s="11">
        <v>4</v>
      </c>
      <c r="B10" s="17" t="s">
        <v>25</v>
      </c>
      <c r="C10" s="12" t="s">
        <v>17</v>
      </c>
      <c r="D10" s="11">
        <v>1</v>
      </c>
      <c r="E10" s="11" t="s">
        <v>26</v>
      </c>
      <c r="F10" s="35">
        <v>45627</v>
      </c>
      <c r="G10" s="34">
        <v>45809</v>
      </c>
      <c r="H10" s="11">
        <v>4409.28</v>
      </c>
      <c r="I10" s="11">
        <v>2327.36</v>
      </c>
      <c r="J10" s="11">
        <v>137.82</v>
      </c>
      <c r="K10" s="43">
        <f t="shared" si="0"/>
        <v>6874.46</v>
      </c>
      <c r="L10" s="44">
        <v>1</v>
      </c>
      <c r="M10" s="43">
        <f>K10*L10</f>
        <v>6874.46</v>
      </c>
    </row>
    <row r="11" s="1" customFormat="1" ht="34" customHeight="1" spans="1:13">
      <c r="A11" s="11">
        <v>5</v>
      </c>
      <c r="B11" s="18" t="s">
        <v>27</v>
      </c>
      <c r="C11" s="12" t="s">
        <v>28</v>
      </c>
      <c r="D11" s="11">
        <v>1</v>
      </c>
      <c r="E11" s="11" t="s">
        <v>29</v>
      </c>
      <c r="F11" s="35">
        <v>45474</v>
      </c>
      <c r="G11" s="35">
        <v>45809</v>
      </c>
      <c r="H11" s="11">
        <v>7049.28</v>
      </c>
      <c r="I11" s="11">
        <v>3989.76</v>
      </c>
      <c r="J11" s="11">
        <v>220.32</v>
      </c>
      <c r="K11" s="43">
        <f t="shared" si="0"/>
        <v>11259.36</v>
      </c>
      <c r="L11" s="44">
        <v>1</v>
      </c>
      <c r="M11" s="43">
        <f>K11*L11</f>
        <v>11259.36</v>
      </c>
    </row>
    <row r="12" customHeight="1" spans="1:13">
      <c r="A12" s="13">
        <v>6</v>
      </c>
      <c r="B12" s="19" t="s">
        <v>30</v>
      </c>
      <c r="C12" s="14" t="s">
        <v>17</v>
      </c>
      <c r="D12" s="13">
        <v>5</v>
      </c>
      <c r="E12" s="11" t="s">
        <v>31</v>
      </c>
      <c r="F12" s="35">
        <v>45474</v>
      </c>
      <c r="G12" s="35">
        <v>45809</v>
      </c>
      <c r="H12" s="11">
        <v>7049.28</v>
      </c>
      <c r="I12" s="11">
        <v>3989.76</v>
      </c>
      <c r="J12" s="11">
        <v>220.32</v>
      </c>
      <c r="K12" s="43">
        <f t="shared" si="0"/>
        <v>11259.36</v>
      </c>
      <c r="L12" s="41">
        <v>1</v>
      </c>
      <c r="M12" s="46">
        <f>(K12+K13+K14+K15+K16)*L12</f>
        <v>56419.4</v>
      </c>
    </row>
    <row r="13" customHeight="1" spans="1:13">
      <c r="A13" s="20"/>
      <c r="B13" s="21"/>
      <c r="C13" s="22"/>
      <c r="D13" s="20"/>
      <c r="E13" s="11" t="s">
        <v>32</v>
      </c>
      <c r="F13" s="35">
        <v>45474</v>
      </c>
      <c r="G13" s="35">
        <v>45809</v>
      </c>
      <c r="H13" s="11">
        <v>7049.28</v>
      </c>
      <c r="I13" s="11">
        <v>3989.76</v>
      </c>
      <c r="J13" s="11">
        <v>220.32</v>
      </c>
      <c r="K13" s="43">
        <f t="shared" si="0"/>
        <v>11259.36</v>
      </c>
      <c r="L13" s="42"/>
      <c r="M13" s="48"/>
    </row>
    <row r="14" customHeight="1" spans="1:13">
      <c r="A14" s="20"/>
      <c r="B14" s="21"/>
      <c r="C14" s="22"/>
      <c r="D14" s="20"/>
      <c r="E14" s="11" t="s">
        <v>33</v>
      </c>
      <c r="F14" s="35">
        <v>45474</v>
      </c>
      <c r="G14" s="35">
        <v>45809</v>
      </c>
      <c r="H14" s="11">
        <v>7049.28</v>
      </c>
      <c r="I14" s="11">
        <v>3989.76</v>
      </c>
      <c r="J14" s="11">
        <v>220.32</v>
      </c>
      <c r="K14" s="43">
        <f t="shared" si="0"/>
        <v>11259.36</v>
      </c>
      <c r="L14" s="42"/>
      <c r="M14" s="48"/>
    </row>
    <row r="15" customHeight="1" spans="1:13">
      <c r="A15" s="20"/>
      <c r="B15" s="21"/>
      <c r="C15" s="22"/>
      <c r="D15" s="20"/>
      <c r="E15" s="11" t="s">
        <v>34</v>
      </c>
      <c r="F15" s="35">
        <v>45474</v>
      </c>
      <c r="G15" s="35">
        <v>45809</v>
      </c>
      <c r="H15" s="11">
        <v>7049.28</v>
      </c>
      <c r="I15" s="11">
        <v>3989.76</v>
      </c>
      <c r="J15" s="11">
        <v>220.32</v>
      </c>
      <c r="K15" s="43">
        <f t="shared" si="0"/>
        <v>11259.36</v>
      </c>
      <c r="L15" s="42"/>
      <c r="M15" s="48"/>
    </row>
    <row r="16" customHeight="1" spans="1:13">
      <c r="A16" s="15"/>
      <c r="B16" s="23"/>
      <c r="C16" s="16"/>
      <c r="D16" s="15"/>
      <c r="E16" s="11" t="s">
        <v>35</v>
      </c>
      <c r="F16" s="35">
        <v>45505</v>
      </c>
      <c r="G16" s="35">
        <v>45839</v>
      </c>
      <c r="H16" s="36">
        <v>7168.16</v>
      </c>
      <c r="I16" s="11">
        <v>3989.76</v>
      </c>
      <c r="J16" s="36">
        <v>224.04</v>
      </c>
      <c r="K16" s="36">
        <f t="shared" si="0"/>
        <v>11381.96</v>
      </c>
      <c r="L16" s="45"/>
      <c r="M16" s="47"/>
    </row>
    <row r="17" customHeight="1" spans="1:13">
      <c r="A17" s="13">
        <v>7</v>
      </c>
      <c r="B17" s="14" t="s">
        <v>36</v>
      </c>
      <c r="C17" s="14" t="s">
        <v>17</v>
      </c>
      <c r="D17" s="13">
        <v>6</v>
      </c>
      <c r="E17" s="11" t="s">
        <v>37</v>
      </c>
      <c r="F17" s="35">
        <v>45474</v>
      </c>
      <c r="G17" s="35">
        <v>45809</v>
      </c>
      <c r="H17" s="11">
        <v>7049.28</v>
      </c>
      <c r="I17" s="11">
        <v>3989.76</v>
      </c>
      <c r="J17" s="11">
        <v>220.32</v>
      </c>
      <c r="K17" s="43">
        <f t="shared" si="0"/>
        <v>11259.36</v>
      </c>
      <c r="L17" s="41">
        <v>1</v>
      </c>
      <c r="M17" s="46">
        <f>(K17+K18+K19+K20+K21+K22)*100%</f>
        <v>67678.76</v>
      </c>
    </row>
    <row r="18" customHeight="1" spans="1:13">
      <c r="A18" s="20"/>
      <c r="B18" s="22"/>
      <c r="C18" s="22"/>
      <c r="D18" s="20"/>
      <c r="E18" s="11" t="s">
        <v>38</v>
      </c>
      <c r="F18" s="35">
        <v>45474</v>
      </c>
      <c r="G18" s="35">
        <v>45809</v>
      </c>
      <c r="H18" s="11">
        <v>7049.28</v>
      </c>
      <c r="I18" s="11">
        <v>3989.76</v>
      </c>
      <c r="J18" s="11">
        <v>220.32</v>
      </c>
      <c r="K18" s="43">
        <f t="shared" si="0"/>
        <v>11259.36</v>
      </c>
      <c r="L18" s="42"/>
      <c r="M18" s="48"/>
    </row>
    <row r="19" customHeight="1" spans="1:13">
      <c r="A19" s="20"/>
      <c r="B19" s="22"/>
      <c r="C19" s="22"/>
      <c r="D19" s="20"/>
      <c r="E19" s="11" t="s">
        <v>39</v>
      </c>
      <c r="F19" s="35">
        <v>45474</v>
      </c>
      <c r="G19" s="35">
        <v>45809</v>
      </c>
      <c r="H19" s="11">
        <v>7049.28</v>
      </c>
      <c r="I19" s="11">
        <v>3989.76</v>
      </c>
      <c r="J19" s="11">
        <v>220.32</v>
      </c>
      <c r="K19" s="43">
        <f t="shared" si="0"/>
        <v>11259.36</v>
      </c>
      <c r="L19" s="42"/>
      <c r="M19" s="48"/>
    </row>
    <row r="20" customHeight="1" spans="1:13">
      <c r="A20" s="20"/>
      <c r="B20" s="22"/>
      <c r="C20" s="22"/>
      <c r="D20" s="20"/>
      <c r="E20" s="11" t="s">
        <v>40</v>
      </c>
      <c r="F20" s="35">
        <v>45505</v>
      </c>
      <c r="G20" s="35">
        <v>45839</v>
      </c>
      <c r="H20" s="36">
        <v>7168.16</v>
      </c>
      <c r="I20" s="11">
        <v>3989.76</v>
      </c>
      <c r="J20" s="36">
        <v>224.04</v>
      </c>
      <c r="K20" s="36">
        <f t="shared" si="0"/>
        <v>11381.96</v>
      </c>
      <c r="L20" s="42"/>
      <c r="M20" s="48"/>
    </row>
    <row r="21" customHeight="1" spans="1:13">
      <c r="A21" s="20"/>
      <c r="B21" s="22"/>
      <c r="C21" s="22"/>
      <c r="D21" s="20"/>
      <c r="E21" s="11" t="s">
        <v>41</v>
      </c>
      <c r="F21" s="35">
        <v>45474</v>
      </c>
      <c r="G21" s="35">
        <v>45809</v>
      </c>
      <c r="H21" s="11">
        <v>7049.28</v>
      </c>
      <c r="I21" s="11">
        <v>3989.76</v>
      </c>
      <c r="J21" s="11">
        <v>220.32</v>
      </c>
      <c r="K21" s="43">
        <f t="shared" si="0"/>
        <v>11259.36</v>
      </c>
      <c r="L21" s="42"/>
      <c r="M21" s="48"/>
    </row>
    <row r="22" customHeight="1" spans="1:13">
      <c r="A22" s="15"/>
      <c r="B22" s="16"/>
      <c r="C22" s="16"/>
      <c r="D22" s="15"/>
      <c r="E22" s="11" t="s">
        <v>42</v>
      </c>
      <c r="F22" s="35">
        <v>45474</v>
      </c>
      <c r="G22" s="35">
        <v>45809</v>
      </c>
      <c r="H22" s="11">
        <v>7049.28</v>
      </c>
      <c r="I22" s="11">
        <v>3989.76</v>
      </c>
      <c r="J22" s="11">
        <v>220.32</v>
      </c>
      <c r="K22" s="43">
        <f t="shared" si="0"/>
        <v>11259.36</v>
      </c>
      <c r="L22" s="45"/>
      <c r="M22" s="47"/>
    </row>
    <row r="23" customHeight="1" spans="1:13">
      <c r="A23" s="13">
        <v>8</v>
      </c>
      <c r="B23" s="14" t="s">
        <v>43</v>
      </c>
      <c r="C23" s="14"/>
      <c r="D23" s="13">
        <v>20</v>
      </c>
      <c r="E23" s="37" t="s">
        <v>44</v>
      </c>
      <c r="F23" s="38">
        <v>45474</v>
      </c>
      <c r="G23" s="38">
        <v>45566</v>
      </c>
      <c r="H23" s="11">
        <v>2837.12</v>
      </c>
      <c r="I23" s="11">
        <v>1329.92</v>
      </c>
      <c r="J23" s="11">
        <v>88.68</v>
      </c>
      <c r="K23" s="43">
        <f t="shared" ref="K23:K46" si="1">SUM(H23:J23)</f>
        <v>4255.72</v>
      </c>
      <c r="L23" s="41">
        <v>1</v>
      </c>
      <c r="M23" s="46">
        <f>(K23+K24+K25+K26+K27+K28+K29+K30+K31+K32+K33+K34+K35+K36+K37+K38+K39+K40+K41+K42)*100%</f>
        <v>134033.01</v>
      </c>
    </row>
    <row r="24" customHeight="1" spans="1:13">
      <c r="A24" s="20"/>
      <c r="B24" s="22"/>
      <c r="C24" s="22"/>
      <c r="D24" s="20"/>
      <c r="E24" s="37" t="s">
        <v>45</v>
      </c>
      <c r="F24" s="38">
        <v>45474</v>
      </c>
      <c r="G24" s="38">
        <v>45597</v>
      </c>
      <c r="H24" s="11">
        <v>3546.4</v>
      </c>
      <c r="I24" s="11">
        <v>1662.4</v>
      </c>
      <c r="J24" s="11">
        <v>88.68</v>
      </c>
      <c r="K24" s="43">
        <f t="shared" si="1"/>
        <v>5297.48</v>
      </c>
      <c r="L24" s="42"/>
      <c r="M24" s="48"/>
    </row>
    <row r="25" customHeight="1" spans="1:13">
      <c r="A25" s="20"/>
      <c r="B25" s="22"/>
      <c r="C25" s="22"/>
      <c r="D25" s="20"/>
      <c r="E25" s="37" t="s">
        <v>46</v>
      </c>
      <c r="F25" s="38">
        <v>45627</v>
      </c>
      <c r="G25" s="38">
        <v>45627</v>
      </c>
      <c r="H25" s="11">
        <v>709.28</v>
      </c>
      <c r="I25" s="11">
        <v>332.48</v>
      </c>
      <c r="J25" s="11">
        <v>22.17</v>
      </c>
      <c r="K25" s="43">
        <f t="shared" si="1"/>
        <v>1063.93</v>
      </c>
      <c r="L25" s="42"/>
      <c r="M25" s="48"/>
    </row>
    <row r="26" customHeight="1" spans="1:13">
      <c r="A26" s="20"/>
      <c r="B26" s="22"/>
      <c r="C26" s="22"/>
      <c r="D26" s="20"/>
      <c r="E26" s="37" t="s">
        <v>47</v>
      </c>
      <c r="F26" s="38">
        <v>45474</v>
      </c>
      <c r="G26" s="38">
        <v>45778</v>
      </c>
      <c r="H26" s="11">
        <v>7802.08</v>
      </c>
      <c r="I26" s="11">
        <v>3657.28</v>
      </c>
      <c r="J26" s="11">
        <v>243.87</v>
      </c>
      <c r="K26" s="43">
        <f t="shared" si="1"/>
        <v>11703.23</v>
      </c>
      <c r="L26" s="42"/>
      <c r="M26" s="48"/>
    </row>
    <row r="27" customHeight="1" spans="1:13">
      <c r="A27" s="20"/>
      <c r="B27" s="22"/>
      <c r="C27" s="22"/>
      <c r="D27" s="20"/>
      <c r="E27" s="37" t="s">
        <v>48</v>
      </c>
      <c r="F27" s="38">
        <v>45778</v>
      </c>
      <c r="G27" s="38">
        <v>45778</v>
      </c>
      <c r="H27" s="11">
        <v>709.28</v>
      </c>
      <c r="I27" s="11">
        <v>332.48</v>
      </c>
      <c r="J27" s="11">
        <v>22.17</v>
      </c>
      <c r="K27" s="43">
        <f t="shared" si="1"/>
        <v>1063.93</v>
      </c>
      <c r="L27" s="42"/>
      <c r="M27" s="48"/>
    </row>
    <row r="28" customHeight="1" spans="1:13">
      <c r="A28" s="20"/>
      <c r="B28" s="22"/>
      <c r="C28" s="22"/>
      <c r="D28" s="20"/>
      <c r="E28" s="37" t="s">
        <v>49</v>
      </c>
      <c r="F28" s="38">
        <v>45778</v>
      </c>
      <c r="G28" s="38">
        <v>45809</v>
      </c>
      <c r="H28" s="11">
        <v>1418.56</v>
      </c>
      <c r="I28" s="11">
        <v>664.96</v>
      </c>
      <c r="J28" s="11">
        <v>44.34</v>
      </c>
      <c r="K28" s="43">
        <f t="shared" si="1"/>
        <v>2127.86</v>
      </c>
      <c r="L28" s="42"/>
      <c r="M28" s="48"/>
    </row>
    <row r="29" customHeight="1" spans="1:13">
      <c r="A29" s="20"/>
      <c r="B29" s="22"/>
      <c r="C29" s="22"/>
      <c r="D29" s="20"/>
      <c r="E29" s="37" t="s">
        <v>50</v>
      </c>
      <c r="F29" s="38">
        <v>45689</v>
      </c>
      <c r="G29" s="38">
        <v>45778</v>
      </c>
      <c r="H29" s="11">
        <v>3546.4</v>
      </c>
      <c r="I29" s="11">
        <v>1662.4</v>
      </c>
      <c r="J29" s="11">
        <v>110.85</v>
      </c>
      <c r="K29" s="43">
        <f t="shared" si="1"/>
        <v>5319.65</v>
      </c>
      <c r="L29" s="42"/>
      <c r="M29" s="48"/>
    </row>
    <row r="30" customHeight="1" spans="1:13">
      <c r="A30" s="20"/>
      <c r="B30" s="22"/>
      <c r="C30" s="22"/>
      <c r="D30" s="20"/>
      <c r="E30" s="37" t="s">
        <v>51</v>
      </c>
      <c r="F30" s="38">
        <v>45474</v>
      </c>
      <c r="G30" s="38">
        <v>45809</v>
      </c>
      <c r="H30" s="11">
        <v>8511.36</v>
      </c>
      <c r="I30" s="11">
        <v>3989.76</v>
      </c>
      <c r="J30" s="11">
        <v>266.04</v>
      </c>
      <c r="K30" s="43">
        <f t="shared" si="1"/>
        <v>12767.16</v>
      </c>
      <c r="L30" s="42"/>
      <c r="M30" s="48"/>
    </row>
    <row r="31" customHeight="1" spans="1:13">
      <c r="A31" s="20"/>
      <c r="B31" s="22"/>
      <c r="C31" s="22"/>
      <c r="D31" s="20"/>
      <c r="E31" s="37" t="s">
        <v>52</v>
      </c>
      <c r="F31" s="38">
        <v>45474</v>
      </c>
      <c r="G31" s="38">
        <v>45809</v>
      </c>
      <c r="H31" s="11">
        <v>8511.36</v>
      </c>
      <c r="I31" s="11">
        <v>3989.76</v>
      </c>
      <c r="J31" s="11">
        <v>266.04</v>
      </c>
      <c r="K31" s="43">
        <f t="shared" si="1"/>
        <v>12767.16</v>
      </c>
      <c r="L31" s="42"/>
      <c r="M31" s="48"/>
    </row>
    <row r="32" customHeight="1" spans="1:13">
      <c r="A32" s="20"/>
      <c r="B32" s="22"/>
      <c r="C32" s="22"/>
      <c r="D32" s="20"/>
      <c r="E32" s="37" t="s">
        <v>53</v>
      </c>
      <c r="F32" s="38">
        <v>45474</v>
      </c>
      <c r="G32" s="38">
        <v>45809</v>
      </c>
      <c r="H32" s="11">
        <v>8511.36</v>
      </c>
      <c r="I32" s="11">
        <v>3989.76</v>
      </c>
      <c r="J32" s="11">
        <v>266.04</v>
      </c>
      <c r="K32" s="43">
        <f t="shared" si="1"/>
        <v>12767.16</v>
      </c>
      <c r="L32" s="42"/>
      <c r="M32" s="48"/>
    </row>
    <row r="33" customHeight="1" spans="1:13">
      <c r="A33" s="20"/>
      <c r="B33" s="22"/>
      <c r="C33" s="22"/>
      <c r="D33" s="20"/>
      <c r="E33" s="37" t="s">
        <v>54</v>
      </c>
      <c r="F33" s="38">
        <v>45474</v>
      </c>
      <c r="G33" s="38">
        <v>45809</v>
      </c>
      <c r="H33" s="11">
        <v>8511.36</v>
      </c>
      <c r="I33" s="11">
        <v>3989.76</v>
      </c>
      <c r="J33" s="11">
        <v>266.04</v>
      </c>
      <c r="K33" s="43">
        <f t="shared" si="1"/>
        <v>12767.16</v>
      </c>
      <c r="L33" s="42"/>
      <c r="M33" s="48"/>
    </row>
    <row r="34" customHeight="1" spans="1:13">
      <c r="A34" s="20"/>
      <c r="B34" s="22"/>
      <c r="C34" s="22"/>
      <c r="D34" s="20"/>
      <c r="E34" s="37" t="s">
        <v>55</v>
      </c>
      <c r="F34" s="38">
        <v>45566</v>
      </c>
      <c r="G34" s="38">
        <v>45870</v>
      </c>
      <c r="H34" s="11">
        <v>7802.08</v>
      </c>
      <c r="I34" s="11">
        <v>3657.28</v>
      </c>
      <c r="J34" s="11">
        <v>243.87</v>
      </c>
      <c r="K34" s="43">
        <f t="shared" si="1"/>
        <v>11703.23</v>
      </c>
      <c r="L34" s="42"/>
      <c r="M34" s="48"/>
    </row>
    <row r="35" customHeight="1" spans="1:13">
      <c r="A35" s="20"/>
      <c r="B35" s="22"/>
      <c r="C35" s="22"/>
      <c r="D35" s="20"/>
      <c r="E35" s="37" t="s">
        <v>56</v>
      </c>
      <c r="F35" s="38">
        <v>45658</v>
      </c>
      <c r="G35" s="38">
        <v>45870</v>
      </c>
      <c r="H35" s="11">
        <v>5674.24</v>
      </c>
      <c r="I35" s="11">
        <v>2659.84</v>
      </c>
      <c r="J35" s="11">
        <v>177.36</v>
      </c>
      <c r="K35" s="43">
        <f t="shared" si="1"/>
        <v>8511.44</v>
      </c>
      <c r="L35" s="42"/>
      <c r="M35" s="48"/>
    </row>
    <row r="36" customHeight="1" spans="1:13">
      <c r="A36" s="20"/>
      <c r="B36" s="22"/>
      <c r="C36" s="22"/>
      <c r="D36" s="20"/>
      <c r="E36" s="37" t="s">
        <v>57</v>
      </c>
      <c r="F36" s="38">
        <v>45658</v>
      </c>
      <c r="G36" s="38">
        <v>45870</v>
      </c>
      <c r="H36" s="11">
        <v>5674.24</v>
      </c>
      <c r="I36" s="11">
        <v>2659.84</v>
      </c>
      <c r="J36" s="11">
        <v>177.36</v>
      </c>
      <c r="K36" s="43">
        <f t="shared" si="1"/>
        <v>8511.44</v>
      </c>
      <c r="L36" s="42"/>
      <c r="M36" s="48"/>
    </row>
    <row r="37" customHeight="1" spans="1:13">
      <c r="A37" s="20"/>
      <c r="B37" s="22"/>
      <c r="C37" s="22"/>
      <c r="D37" s="20"/>
      <c r="E37" s="37" t="s">
        <v>58</v>
      </c>
      <c r="F37" s="38">
        <v>45717</v>
      </c>
      <c r="G37" s="38">
        <v>45870</v>
      </c>
      <c r="H37" s="11">
        <v>4255.68</v>
      </c>
      <c r="I37" s="11">
        <v>1994.88</v>
      </c>
      <c r="J37" s="11">
        <v>133.02</v>
      </c>
      <c r="K37" s="43">
        <f t="shared" si="1"/>
        <v>6383.58</v>
      </c>
      <c r="L37" s="42"/>
      <c r="M37" s="48"/>
    </row>
    <row r="38" customHeight="1" spans="1:13">
      <c r="A38" s="20"/>
      <c r="B38" s="22"/>
      <c r="C38" s="22"/>
      <c r="D38" s="20"/>
      <c r="E38" s="37" t="s">
        <v>59</v>
      </c>
      <c r="F38" s="38">
        <v>45717</v>
      </c>
      <c r="G38" s="38">
        <v>45870</v>
      </c>
      <c r="H38" s="11">
        <v>4255.68</v>
      </c>
      <c r="I38" s="11">
        <v>1994.88</v>
      </c>
      <c r="J38" s="11">
        <v>133.02</v>
      </c>
      <c r="K38" s="43">
        <f t="shared" si="1"/>
        <v>6383.58</v>
      </c>
      <c r="L38" s="42"/>
      <c r="M38" s="48"/>
    </row>
    <row r="39" customHeight="1" spans="1:13">
      <c r="A39" s="20"/>
      <c r="B39" s="22"/>
      <c r="C39" s="22"/>
      <c r="D39" s="20"/>
      <c r="E39" s="37" t="s">
        <v>60</v>
      </c>
      <c r="F39" s="38">
        <v>45778</v>
      </c>
      <c r="G39" s="38">
        <v>45870</v>
      </c>
      <c r="H39" s="11">
        <v>2837.12</v>
      </c>
      <c r="I39" s="11">
        <v>1329.92</v>
      </c>
      <c r="J39" s="11">
        <v>88.68</v>
      </c>
      <c r="K39" s="43">
        <f t="shared" si="1"/>
        <v>4255.72</v>
      </c>
      <c r="L39" s="42"/>
      <c r="M39" s="48"/>
    </row>
    <row r="40" customHeight="1" spans="1:13">
      <c r="A40" s="20"/>
      <c r="B40" s="22"/>
      <c r="C40" s="22"/>
      <c r="D40" s="20"/>
      <c r="E40" s="37" t="s">
        <v>61</v>
      </c>
      <c r="F40" s="38">
        <v>45839</v>
      </c>
      <c r="G40" s="38">
        <v>45870</v>
      </c>
      <c r="H40" s="11">
        <v>1418.56</v>
      </c>
      <c r="I40" s="11">
        <v>664.96</v>
      </c>
      <c r="J40" s="11">
        <v>44.34</v>
      </c>
      <c r="K40" s="43">
        <f t="shared" si="1"/>
        <v>2127.86</v>
      </c>
      <c r="L40" s="42"/>
      <c r="M40" s="48"/>
    </row>
    <row r="41" customHeight="1" spans="1:13">
      <c r="A41" s="20"/>
      <c r="B41" s="22"/>
      <c r="C41" s="22"/>
      <c r="D41" s="20"/>
      <c r="E41" s="37" t="s">
        <v>62</v>
      </c>
      <c r="F41" s="38">
        <v>45839</v>
      </c>
      <c r="G41" s="38">
        <v>45870</v>
      </c>
      <c r="H41" s="11">
        <v>1418.56</v>
      </c>
      <c r="I41" s="11">
        <v>664.96</v>
      </c>
      <c r="J41" s="11">
        <v>44.34</v>
      </c>
      <c r="K41" s="43">
        <f t="shared" si="1"/>
        <v>2127.86</v>
      </c>
      <c r="L41" s="42"/>
      <c r="M41" s="48"/>
    </row>
    <row r="42" customHeight="1" spans="1:13">
      <c r="A42" s="15"/>
      <c r="B42" s="16"/>
      <c r="C42" s="16"/>
      <c r="D42" s="15"/>
      <c r="E42" s="37" t="s">
        <v>63</v>
      </c>
      <c r="F42" s="38">
        <v>45839</v>
      </c>
      <c r="G42" s="38">
        <v>45870</v>
      </c>
      <c r="H42" s="11">
        <v>1418.56</v>
      </c>
      <c r="I42" s="11">
        <v>664.96</v>
      </c>
      <c r="J42" s="11">
        <v>44.34</v>
      </c>
      <c r="K42" s="43">
        <f t="shared" si="1"/>
        <v>2127.86</v>
      </c>
      <c r="L42" s="45"/>
      <c r="M42" s="47"/>
    </row>
    <row r="43" customHeight="1" spans="1:13">
      <c r="A43" s="13">
        <v>9</v>
      </c>
      <c r="B43" s="24" t="s">
        <v>64</v>
      </c>
      <c r="C43" s="14" t="s">
        <v>17</v>
      </c>
      <c r="D43" s="13">
        <v>2</v>
      </c>
      <c r="E43" s="36" t="s">
        <v>65</v>
      </c>
      <c r="F43" s="39">
        <v>45689</v>
      </c>
      <c r="G43" s="39">
        <v>45870</v>
      </c>
      <c r="H43" s="36">
        <v>4528.16</v>
      </c>
      <c r="I43" s="36">
        <v>2327.36</v>
      </c>
      <c r="J43" s="36">
        <v>141.54</v>
      </c>
      <c r="K43" s="43">
        <f t="shared" si="1"/>
        <v>6997.06</v>
      </c>
      <c r="L43" s="41">
        <v>1</v>
      </c>
      <c r="M43" s="46">
        <f>(K43+K44)*100%</f>
        <v>17624.64</v>
      </c>
    </row>
    <row r="44" customHeight="1" spans="1:13">
      <c r="A44" s="15"/>
      <c r="B44" s="25"/>
      <c r="C44" s="16"/>
      <c r="D44" s="15"/>
      <c r="E44" s="36" t="s">
        <v>66</v>
      </c>
      <c r="F44" s="39">
        <v>45566</v>
      </c>
      <c r="G44" s="39">
        <v>45870</v>
      </c>
      <c r="H44" s="17">
        <v>6759.04</v>
      </c>
      <c r="I44" s="36">
        <v>3657.28</v>
      </c>
      <c r="J44" s="17">
        <v>211.26</v>
      </c>
      <c r="K44" s="43">
        <f t="shared" si="1"/>
        <v>10627.58</v>
      </c>
      <c r="L44" s="45"/>
      <c r="M44" s="47"/>
    </row>
    <row r="45" customHeight="1" spans="1:13">
      <c r="A45" s="13">
        <v>10</v>
      </c>
      <c r="B45" s="17" t="s">
        <v>67</v>
      </c>
      <c r="C45" s="14" t="s">
        <v>17</v>
      </c>
      <c r="D45" s="13">
        <v>2</v>
      </c>
      <c r="E45" s="36" t="s">
        <v>68</v>
      </c>
      <c r="F45" s="38">
        <v>45870</v>
      </c>
      <c r="G45" s="38">
        <v>45870</v>
      </c>
      <c r="H45" s="36">
        <v>646.88</v>
      </c>
      <c r="I45" s="36">
        <v>332.48</v>
      </c>
      <c r="J45" s="36">
        <v>20.22</v>
      </c>
      <c r="K45" s="43">
        <f t="shared" si="1"/>
        <v>999.58</v>
      </c>
      <c r="L45" s="41">
        <v>1</v>
      </c>
      <c r="M45" s="46">
        <f>(K45+K46)*100%</f>
        <v>4997.9</v>
      </c>
    </row>
    <row r="46" customHeight="1" spans="1:13">
      <c r="A46" s="15"/>
      <c r="B46" s="17"/>
      <c r="C46" s="16"/>
      <c r="D46" s="15"/>
      <c r="E46" s="36" t="s">
        <v>69</v>
      </c>
      <c r="F46" s="38">
        <v>45778</v>
      </c>
      <c r="G46" s="38">
        <v>45870</v>
      </c>
      <c r="H46" s="36">
        <v>2587.52</v>
      </c>
      <c r="I46" s="36">
        <v>1329.92</v>
      </c>
      <c r="J46" s="36">
        <v>80.88</v>
      </c>
      <c r="K46" s="43">
        <f t="shared" si="1"/>
        <v>3998.32</v>
      </c>
      <c r="L46" s="45"/>
      <c r="M46" s="47"/>
    </row>
    <row r="47" customHeight="1" spans="1:13">
      <c r="A47" s="26" t="s">
        <v>70</v>
      </c>
      <c r="B47" s="27"/>
      <c r="C47" s="28"/>
      <c r="D47" s="28"/>
      <c r="E47" s="28"/>
      <c r="F47" s="28"/>
      <c r="G47" s="40"/>
      <c r="H47" s="11">
        <f>SUM(H5:H46)</f>
        <v>207888.64</v>
      </c>
      <c r="I47" s="11">
        <f>SUM(I5:I46)</f>
        <v>107391.04</v>
      </c>
      <c r="J47" s="11">
        <f>SUM(J5:J46)</f>
        <v>6475.59</v>
      </c>
      <c r="K47" s="43">
        <f>SUM(K5:K46)</f>
        <v>321755.27</v>
      </c>
      <c r="L47" s="44">
        <v>1</v>
      </c>
      <c r="M47" s="43">
        <f>SUM(M5:M46)</f>
        <v>321755.27</v>
      </c>
    </row>
  </sheetData>
  <mergeCells count="56">
    <mergeCell ref="A1:M1"/>
    <mergeCell ref="A2:M2"/>
    <mergeCell ref="H3:J3"/>
    <mergeCell ref="A47:G47"/>
    <mergeCell ref="A3:A4"/>
    <mergeCell ref="A5:A6"/>
    <mergeCell ref="A8:A9"/>
    <mergeCell ref="A12:A16"/>
    <mergeCell ref="A17:A22"/>
    <mergeCell ref="A23:A42"/>
    <mergeCell ref="A43:A44"/>
    <mergeCell ref="A45:A46"/>
    <mergeCell ref="B3:B4"/>
    <mergeCell ref="B5:B6"/>
    <mergeCell ref="B8:B9"/>
    <mergeCell ref="B12:B16"/>
    <mergeCell ref="B17:B22"/>
    <mergeCell ref="B23:B42"/>
    <mergeCell ref="B43:B44"/>
    <mergeCell ref="B45:B46"/>
    <mergeCell ref="C3:C4"/>
    <mergeCell ref="C5:C6"/>
    <mergeCell ref="C8:C9"/>
    <mergeCell ref="C12:C16"/>
    <mergeCell ref="C17:C22"/>
    <mergeCell ref="C23:C42"/>
    <mergeCell ref="C43:C44"/>
    <mergeCell ref="C45:C46"/>
    <mergeCell ref="D3:D4"/>
    <mergeCell ref="D5:D6"/>
    <mergeCell ref="D8:D9"/>
    <mergeCell ref="D12:D16"/>
    <mergeCell ref="D17:D22"/>
    <mergeCell ref="D23:D42"/>
    <mergeCell ref="D43:D44"/>
    <mergeCell ref="D45:D46"/>
    <mergeCell ref="E3:E4"/>
    <mergeCell ref="F3:F4"/>
    <mergeCell ref="G3:G4"/>
    <mergeCell ref="K3:K4"/>
    <mergeCell ref="L3:L4"/>
    <mergeCell ref="L5:L6"/>
    <mergeCell ref="L8:L9"/>
    <mergeCell ref="L12:L16"/>
    <mergeCell ref="L17:L22"/>
    <mergeCell ref="L23:L42"/>
    <mergeCell ref="L43:L44"/>
    <mergeCell ref="L45:L46"/>
    <mergeCell ref="M3:M4"/>
    <mergeCell ref="M5:M6"/>
    <mergeCell ref="M8:M9"/>
    <mergeCell ref="M12:M16"/>
    <mergeCell ref="M17:M22"/>
    <mergeCell ref="M23:M42"/>
    <mergeCell ref="M43:M44"/>
    <mergeCell ref="M45:M46"/>
  </mergeCells>
  <printOptions horizontalCentered="1"/>
  <pageMargins left="0.314583333333333" right="0.393055555555556" top="0.432638888888889" bottom="0.432638888888889" header="0.314583333333333" footer="0.2986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user7</cp:lastModifiedBy>
  <dcterms:created xsi:type="dcterms:W3CDTF">2018-07-03T11:28:00Z</dcterms:created>
  <dcterms:modified xsi:type="dcterms:W3CDTF">2025-10-29T16:09:38Z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2052-12.1.0.17885</vt:lpwstr>
  </property>
  <property fmtid="{D5CDD505-2E9C-101B-9397-08002B2CF9AE}" pid="4" name="KSOReadingLayout">
    <vt:bool>true</vt:bool>
  </property>
</Properties>
</file>